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MRP-master/"/>
    </mc:Choice>
  </mc:AlternateContent>
  <xr:revisionPtr revIDLastSave="0" documentId="11_97B1C54195B6713525C3AFDCA1ECA078D74C5FC7" xr6:coauthVersionLast="47" xr6:coauthVersionMax="47" xr10:uidLastSave="{00000000-0000-0000-0000-000000000000}"/>
  <bookViews>
    <workbookView xWindow="-21720" yWindow="-3480" windowWidth="21840" windowHeight="13020" xr2:uid="{00000000-000D-0000-FFFF-FFFF00000000}"/>
  </bookViews>
  <sheets>
    <sheet name="Demande" sheetId="1" r:id="rId1"/>
    <sheet name="Nomenclature" sheetId="2" r:id="rId2"/>
    <sheet name="Plan production" sheetId="3" r:id="rId3"/>
    <sheet name="Besoins fournisseur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5" i="3" s="1"/>
  <c r="D5" i="3" s="1"/>
  <c r="B7" i="1"/>
  <c r="B4" i="3" s="1"/>
  <c r="D4" i="3" s="1"/>
  <c r="B6" i="1"/>
  <c r="B3" i="3" s="1"/>
  <c r="D3" i="3" s="1"/>
  <c r="B5" i="1"/>
  <c r="B2" i="3" s="1"/>
  <c r="D2" i="3" s="1"/>
  <c r="C2" i="4" l="1"/>
  <c r="E2" i="4" s="1"/>
  <c r="B6" i="3"/>
  <c r="D6" i="3" s="1"/>
  <c r="C4" i="4" s="1"/>
  <c r="E4" i="4" s="1"/>
  <c r="C3" i="4"/>
  <c r="E3" i="4" s="1"/>
</calcChain>
</file>

<file path=xl/sharedStrings.xml><?xml version="1.0" encoding="utf-8"?>
<sst xmlns="http://schemas.openxmlformats.org/spreadsheetml/2006/main" count="87" uniqueCount="37">
  <si>
    <t>produit</t>
  </si>
  <si>
    <t>quantite</t>
  </si>
  <si>
    <t>date_souhaitee</t>
  </si>
  <si>
    <t>client</t>
  </si>
  <si>
    <t>A</t>
  </si>
  <si>
    <t>2026-07-22</t>
  </si>
  <si>
    <t>Menuiserie Artisanale Bertrand</t>
  </si>
  <si>
    <t>B</t>
  </si>
  <si>
    <t>2026-07-27</t>
  </si>
  <si>
    <t>Cabinet Conseil Fontaine</t>
  </si>
  <si>
    <t>Total confirmé par produit</t>
  </si>
  <si>
    <t>C</t>
  </si>
  <si>
    <t>D</t>
  </si>
  <si>
    <t>Produit</t>
  </si>
  <si>
    <t>Composant</t>
  </si>
  <si>
    <t>Quantité par unité</t>
  </si>
  <si>
    <t>Z</t>
  </si>
  <si>
    <t>Y</t>
  </si>
  <si>
    <t>X</t>
  </si>
  <si>
    <t>W</t>
  </si>
  <si>
    <t>Item</t>
  </si>
  <si>
    <t>Stock sécurité (%)</t>
  </si>
  <si>
    <t>Délai (semaines)</t>
  </si>
  <si>
    <t>Type</t>
  </si>
  <si>
    <t>Fabriqué (fini)</t>
  </si>
  <si>
    <t>Fabriqué (sous-assemblage)</t>
  </si>
  <si>
    <t>Acheté</t>
  </si>
  <si>
    <t>Demande confirmée</t>
  </si>
  <si>
    <t>Quantité à produire</t>
  </si>
  <si>
    <t>X (sous-assemblage)</t>
  </si>
  <si>
    <t>Coefficients BOM écrits en dur dans les formules (ex. D2*1+D3*2...) — à resynchroniser manuellement avec l'onglet Nomenclature si la nomenclature change côté build_planification_production.py.</t>
  </si>
  <si>
    <t>Besoin brut</t>
  </si>
  <si>
    <t>Quantité à commander</t>
  </si>
  <si>
    <t>Fournisseur assigné (info, SRM)</t>
  </si>
  <si>
    <t>Atelier Métal Nord</t>
  </si>
  <si>
    <t>PlastiPack Ibérica</t>
  </si>
  <si>
    <t>Colonne "Fournisseur assigné" : purement informative, lue depuis contrats_IN.csv (SRM-master) si présent dans ce dossier — n'entre dans aucun calcul de ce classeur.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</si>
</sst>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i/>
      <sz val="8"/>
      <color rgb="FF7A839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4.4" x14ac:dyDescent="0.3"/>
  <cols>
    <col min="1" max="2" width="12" customWidth="1"/>
    <col min="3" max="3" width="16" customWidth="1"/>
    <col min="4" max="4" width="28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20</v>
      </c>
      <c r="C2" t="s">
        <v>5</v>
      </c>
      <c r="D2" t="s">
        <v>6</v>
      </c>
    </row>
    <row r="3" spans="1:4" x14ac:dyDescent="0.3">
      <c r="A3" t="s">
        <v>7</v>
      </c>
      <c r="B3">
        <v>10</v>
      </c>
      <c r="C3" t="s">
        <v>8</v>
      </c>
      <c r="D3" t="s">
        <v>9</v>
      </c>
    </row>
    <row r="4" spans="1:4" x14ac:dyDescent="0.3">
      <c r="A4" s="2" t="s">
        <v>10</v>
      </c>
    </row>
    <row r="5" spans="1:4" x14ac:dyDescent="0.3">
      <c r="A5" t="s">
        <v>4</v>
      </c>
      <c r="B5">
        <f>SUMIF(A2:A3,"A",B2:B3)</f>
        <v>20</v>
      </c>
    </row>
    <row r="6" spans="1:4" x14ac:dyDescent="0.3">
      <c r="A6" t="s">
        <v>7</v>
      </c>
      <c r="B6">
        <f>SUMIF(A2:A3,"B",B2:B3)</f>
        <v>10</v>
      </c>
    </row>
    <row r="7" spans="1:4" x14ac:dyDescent="0.3">
      <c r="A7" t="s">
        <v>11</v>
      </c>
      <c r="B7">
        <f>SUMIF(A2:A3,"C",B2:B3)</f>
        <v>0</v>
      </c>
    </row>
    <row r="8" spans="1:4" x14ac:dyDescent="0.3">
      <c r="A8" t="s">
        <v>12</v>
      </c>
      <c r="B8">
        <f>SUMIF(A2:A3,"D",B2:B3)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/>
  </sheetViews>
  <sheetFormatPr defaultRowHeight="14.4" x14ac:dyDescent="0.3"/>
  <cols>
    <col min="1" max="1" width="12" customWidth="1"/>
    <col min="2" max="2" width="20" customWidth="1"/>
    <col min="3" max="3" width="18" customWidth="1"/>
    <col min="4" max="4" width="24" customWidth="1"/>
  </cols>
  <sheetData>
    <row r="1" spans="1:4" x14ac:dyDescent="0.3">
      <c r="A1" s="1" t="s">
        <v>13</v>
      </c>
      <c r="B1" s="1" t="s">
        <v>14</v>
      </c>
      <c r="C1" s="1" t="s">
        <v>15</v>
      </c>
    </row>
    <row r="2" spans="1:4" x14ac:dyDescent="0.3">
      <c r="A2" t="s">
        <v>4</v>
      </c>
      <c r="B2" t="s">
        <v>16</v>
      </c>
      <c r="C2">
        <v>3</v>
      </c>
    </row>
    <row r="3" spans="1:4" x14ac:dyDescent="0.3">
      <c r="A3" t="s">
        <v>4</v>
      </c>
      <c r="B3" t="s">
        <v>17</v>
      </c>
      <c r="C3">
        <v>2</v>
      </c>
    </row>
    <row r="4" spans="1:4" x14ac:dyDescent="0.3">
      <c r="A4" t="s">
        <v>4</v>
      </c>
      <c r="B4" t="s">
        <v>18</v>
      </c>
      <c r="C4">
        <v>1</v>
      </c>
    </row>
    <row r="5" spans="1:4" x14ac:dyDescent="0.3">
      <c r="A5" t="s">
        <v>7</v>
      </c>
      <c r="B5" t="s">
        <v>17</v>
      </c>
      <c r="C5">
        <v>5</v>
      </c>
    </row>
    <row r="6" spans="1:4" x14ac:dyDescent="0.3">
      <c r="A6" t="s">
        <v>7</v>
      </c>
      <c r="B6" t="s">
        <v>18</v>
      </c>
      <c r="C6">
        <v>2</v>
      </c>
    </row>
    <row r="7" spans="1:4" x14ac:dyDescent="0.3">
      <c r="A7" t="s">
        <v>11</v>
      </c>
      <c r="B7" t="s">
        <v>16</v>
      </c>
      <c r="C7">
        <v>3</v>
      </c>
    </row>
    <row r="8" spans="1:4" x14ac:dyDescent="0.3">
      <c r="A8" t="s">
        <v>11</v>
      </c>
      <c r="B8" t="s">
        <v>18</v>
      </c>
      <c r="C8">
        <v>1</v>
      </c>
    </row>
    <row r="9" spans="1:4" x14ac:dyDescent="0.3">
      <c r="A9" t="s">
        <v>12</v>
      </c>
      <c r="B9" t="s">
        <v>16</v>
      </c>
      <c r="C9">
        <v>1</v>
      </c>
    </row>
    <row r="10" spans="1:4" x14ac:dyDescent="0.3">
      <c r="A10" t="s">
        <v>12</v>
      </c>
      <c r="B10" t="s">
        <v>17</v>
      </c>
      <c r="C10">
        <v>1</v>
      </c>
    </row>
    <row r="11" spans="1:4" x14ac:dyDescent="0.3">
      <c r="A11" t="s">
        <v>12</v>
      </c>
      <c r="B11" t="s">
        <v>18</v>
      </c>
      <c r="C11">
        <v>5</v>
      </c>
    </row>
    <row r="12" spans="1:4" x14ac:dyDescent="0.3">
      <c r="A12" t="s">
        <v>18</v>
      </c>
      <c r="B12" t="s">
        <v>19</v>
      </c>
      <c r="C12">
        <v>2</v>
      </c>
    </row>
    <row r="14" spans="1:4" x14ac:dyDescent="0.3">
      <c r="A14" s="1" t="s">
        <v>20</v>
      </c>
      <c r="B14" s="1" t="s">
        <v>21</v>
      </c>
      <c r="C14" s="1" t="s">
        <v>22</v>
      </c>
      <c r="D14" s="1" t="s">
        <v>23</v>
      </c>
    </row>
    <row r="15" spans="1:4" x14ac:dyDescent="0.3">
      <c r="A15" t="s">
        <v>4</v>
      </c>
      <c r="B15">
        <v>0.1</v>
      </c>
      <c r="C15">
        <v>1</v>
      </c>
      <c r="D15" t="s">
        <v>24</v>
      </c>
    </row>
    <row r="16" spans="1:4" x14ac:dyDescent="0.3">
      <c r="A16" t="s">
        <v>7</v>
      </c>
      <c r="B16">
        <v>0.05</v>
      </c>
      <c r="C16">
        <v>2</v>
      </c>
      <c r="D16" t="s">
        <v>24</v>
      </c>
    </row>
    <row r="17" spans="1:4" x14ac:dyDescent="0.3">
      <c r="A17" t="s">
        <v>11</v>
      </c>
      <c r="B17">
        <v>0.05</v>
      </c>
      <c r="C17">
        <v>3</v>
      </c>
      <c r="D17" t="s">
        <v>24</v>
      </c>
    </row>
    <row r="18" spans="1:4" x14ac:dyDescent="0.3">
      <c r="A18" t="s">
        <v>12</v>
      </c>
      <c r="B18">
        <v>0.1</v>
      </c>
      <c r="C18">
        <v>4</v>
      </c>
      <c r="D18" t="s">
        <v>24</v>
      </c>
    </row>
    <row r="19" spans="1:4" x14ac:dyDescent="0.3">
      <c r="A19" t="s">
        <v>18</v>
      </c>
      <c r="B19">
        <v>0.2</v>
      </c>
      <c r="C19">
        <v>1</v>
      </c>
      <c r="D19" t="s">
        <v>25</v>
      </c>
    </row>
    <row r="20" spans="1:4" x14ac:dyDescent="0.3">
      <c r="A20" t="s">
        <v>16</v>
      </c>
      <c r="B20">
        <v>0.05</v>
      </c>
      <c r="C20">
        <v>5</v>
      </c>
      <c r="D20" t="s">
        <v>26</v>
      </c>
    </row>
    <row r="21" spans="1:4" x14ac:dyDescent="0.3">
      <c r="A21" t="s">
        <v>17</v>
      </c>
      <c r="B21">
        <v>0.1</v>
      </c>
      <c r="C21">
        <v>1</v>
      </c>
      <c r="D21" t="s">
        <v>26</v>
      </c>
    </row>
    <row r="22" spans="1:4" x14ac:dyDescent="0.3">
      <c r="A22" t="s">
        <v>19</v>
      </c>
      <c r="B22">
        <v>0.1</v>
      </c>
      <c r="C22">
        <v>4</v>
      </c>
      <c r="D22" t="s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defaultRowHeight="14.4" x14ac:dyDescent="0.3"/>
  <cols>
    <col min="1" max="1" width="22" customWidth="1"/>
    <col min="2" max="3" width="18" customWidth="1"/>
    <col min="4" max="4" width="20" customWidth="1"/>
    <col min="5" max="5" width="16" customWidth="1"/>
  </cols>
  <sheetData>
    <row r="1" spans="1:5" x14ac:dyDescent="0.3">
      <c r="A1" s="1" t="s">
        <v>13</v>
      </c>
      <c r="B1" s="1" t="s">
        <v>27</v>
      </c>
      <c r="C1" s="1" t="s">
        <v>21</v>
      </c>
      <c r="D1" s="1" t="s">
        <v>28</v>
      </c>
      <c r="E1" s="1" t="s">
        <v>22</v>
      </c>
    </row>
    <row r="2" spans="1:5" x14ac:dyDescent="0.3">
      <c r="A2" t="s">
        <v>4</v>
      </c>
      <c r="B2">
        <f>Demande!B5</f>
        <v>20</v>
      </c>
      <c r="C2">
        <v>0.1</v>
      </c>
      <c r="D2">
        <f>B2*(1+C2)</f>
        <v>22</v>
      </c>
      <c r="E2">
        <v>1</v>
      </c>
    </row>
    <row r="3" spans="1:5" x14ac:dyDescent="0.3">
      <c r="A3" t="s">
        <v>7</v>
      </c>
      <c r="B3">
        <f>Demande!B6</f>
        <v>10</v>
      </c>
      <c r="C3">
        <v>0.05</v>
      </c>
      <c r="D3">
        <f>B3*(1+C3)</f>
        <v>10.5</v>
      </c>
      <c r="E3">
        <v>2</v>
      </c>
    </row>
    <row r="4" spans="1:5" x14ac:dyDescent="0.3">
      <c r="A4" t="s">
        <v>11</v>
      </c>
      <c r="B4">
        <f>Demande!B7</f>
        <v>0</v>
      </c>
      <c r="C4">
        <v>0.05</v>
      </c>
      <c r="D4">
        <f>B4*(1+C4)</f>
        <v>0</v>
      </c>
      <c r="E4">
        <v>3</v>
      </c>
    </row>
    <row r="5" spans="1:5" x14ac:dyDescent="0.3">
      <c r="A5" t="s">
        <v>12</v>
      </c>
      <c r="B5">
        <f>Demande!B8</f>
        <v>0</v>
      </c>
      <c r="C5">
        <v>0.1</v>
      </c>
      <c r="D5">
        <f>B5*(1+C5)</f>
        <v>0</v>
      </c>
      <c r="E5">
        <v>4</v>
      </c>
    </row>
    <row r="6" spans="1:5" x14ac:dyDescent="0.3">
      <c r="A6" t="s">
        <v>29</v>
      </c>
      <c r="B6">
        <f>D2*1+D3*2+D4*1+D5*5</f>
        <v>43</v>
      </c>
      <c r="C6">
        <v>0.2</v>
      </c>
      <c r="D6">
        <f>B6*(1+C6)</f>
        <v>51.6</v>
      </c>
      <c r="E6">
        <v>1</v>
      </c>
    </row>
    <row r="8" spans="1:5" x14ac:dyDescent="0.3">
      <c r="A8" s="3" t="s">
        <v>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/>
  </sheetViews>
  <sheetFormatPr defaultRowHeight="14.4" x14ac:dyDescent="0.3"/>
  <cols>
    <col min="1" max="1" width="14" customWidth="1"/>
    <col min="2" max="2" width="12" customWidth="1"/>
    <col min="3" max="3" width="14" customWidth="1"/>
    <col min="4" max="4" width="18" customWidth="1"/>
    <col min="5" max="5" width="20" customWidth="1"/>
    <col min="6" max="6" width="16" customWidth="1"/>
    <col min="7" max="7" width="26" customWidth="1"/>
  </cols>
  <sheetData>
    <row r="1" spans="1:7" x14ac:dyDescent="0.3">
      <c r="A1" s="1" t="s">
        <v>14</v>
      </c>
      <c r="B1" s="1" t="s">
        <v>23</v>
      </c>
      <c r="C1" s="1" t="s">
        <v>31</v>
      </c>
      <c r="D1" s="1" t="s">
        <v>21</v>
      </c>
      <c r="E1" s="1" t="s">
        <v>32</v>
      </c>
      <c r="F1" s="1" t="s">
        <v>22</v>
      </c>
      <c r="G1" s="1" t="s">
        <v>33</v>
      </c>
    </row>
    <row r="2" spans="1:7" x14ac:dyDescent="0.3">
      <c r="A2" t="s">
        <v>16</v>
      </c>
      <c r="B2" t="s">
        <v>26</v>
      </c>
      <c r="C2">
        <f>'Plan production'!D2*3+'Plan production'!D4*3+'Plan production'!D5*1</f>
        <v>66</v>
      </c>
      <c r="D2">
        <v>0.05</v>
      </c>
      <c r="E2">
        <f>C2*(1+D2)</f>
        <v>69.3</v>
      </c>
      <c r="F2">
        <v>5</v>
      </c>
      <c r="G2" t="s">
        <v>34</v>
      </c>
    </row>
    <row r="3" spans="1:7" x14ac:dyDescent="0.3">
      <c r="A3" t="s">
        <v>17</v>
      </c>
      <c r="B3" t="s">
        <v>26</v>
      </c>
      <c r="C3">
        <f>'Plan production'!D2*2+'Plan production'!D3*5+'Plan production'!D5*1</f>
        <v>96.5</v>
      </c>
      <c r="D3">
        <v>0.1</v>
      </c>
      <c r="E3">
        <f>C3*(1+D3)</f>
        <v>106.15</v>
      </c>
      <c r="F3">
        <v>1</v>
      </c>
      <c r="G3" t="s">
        <v>35</v>
      </c>
    </row>
    <row r="4" spans="1:7" x14ac:dyDescent="0.3">
      <c r="A4" t="s">
        <v>19</v>
      </c>
      <c r="B4" t="s">
        <v>26</v>
      </c>
      <c r="C4">
        <f>'Plan production'!D6*2</f>
        <v>103.2</v>
      </c>
      <c r="D4">
        <v>0.1</v>
      </c>
      <c r="E4">
        <f>C4*(1+D4)</f>
        <v>113.52000000000001</v>
      </c>
      <c r="F4">
        <v>4</v>
      </c>
    </row>
    <row r="6" spans="1:7" x14ac:dyDescent="0.3">
      <c r="A6" s="3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Demande</vt:lpstr>
      <vt:lpstr>Nomenclature</vt:lpstr>
      <vt:lpstr>Plan production</vt:lpstr>
      <vt:lpstr>Besoins fournisseurs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2026-08-28T19:33:54Z</dcterms:created>
  <dcterms:modified xsi:type="dcterms:W3CDTF">2026-08-28T19:33:59Z</dcterms:modified>
</cp:coreProperties>
</file>